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rsacjp-my.sharepoint.com/personal/dt_05c_9985_f_thers_ac_jp/Documents/業務関係/事務関係/マニュアル/"/>
    </mc:Choice>
  </mc:AlternateContent>
  <xr:revisionPtr revIDLastSave="21" documentId="8_{56CF77A6-23C8-4F66-B799-387C3479A812}" xr6:coauthVersionLast="47" xr6:coauthVersionMax="47" xr10:uidLastSave="{6E221F13-FA06-4542-9A78-B206761EE4FE}"/>
  <bookViews>
    <workbookView xWindow="28680" yWindow="-120" windowWidth="29040" windowHeight="15720" xr2:uid="{00000000-000D-0000-FFFF-FFFF00000000}"/>
  </bookViews>
  <sheets>
    <sheet name="立替払（交通費）請求書" sheetId="1" r:id="rId1"/>
    <sheet name="記入例" sheetId="4" r:id="rId2"/>
    <sheet name="説明" sheetId="2" r:id="rId3"/>
    <sheet name="リスト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1" i="1"/>
  <c r="F22" i="1"/>
  <c r="F23" i="1"/>
  <c r="F24" i="1"/>
  <c r="F25" i="1"/>
  <c r="F26" i="1"/>
  <c r="F5" i="1"/>
  <c r="F12" i="4"/>
  <c r="B12" i="4"/>
  <c r="B5" i="4"/>
  <c r="A4" i="3"/>
  <c r="A5" i="3"/>
  <c r="A6" i="3"/>
  <c r="A7" i="3"/>
  <c r="A8" i="3"/>
  <c r="A9" i="3"/>
  <c r="A10" i="3"/>
  <c r="A11" i="3"/>
  <c r="A3" i="3"/>
  <c r="A2" i="3"/>
  <c r="F5" i="4" s="1"/>
  <c r="F8" i="4" l="1"/>
  <c r="B8" i="4"/>
  <c r="B9" i="4"/>
  <c r="B11" i="4"/>
  <c r="B10" i="4"/>
  <c r="F11" i="4"/>
  <c r="F10" i="4"/>
  <c r="B7" i="4"/>
  <c r="B6" i="4"/>
  <c r="F7" i="4"/>
  <c r="F6" i="4"/>
  <c r="F27" i="1" l="1"/>
  <c r="F27" i="4"/>
</calcChain>
</file>

<file path=xl/sharedStrings.xml><?xml version="1.0" encoding="utf-8"?>
<sst xmlns="http://schemas.openxmlformats.org/spreadsheetml/2006/main" count="169" uniqueCount="54">
  <si>
    <t>月　日</t>
    <rPh sb="0" eb="1">
      <t>ツキ</t>
    </rPh>
    <rPh sb="2" eb="3">
      <t>ヒ</t>
    </rPh>
    <phoneticPr fontId="1"/>
  </si>
  <si>
    <t>区　　　　　間</t>
    <rPh sb="0" eb="1">
      <t>ク</t>
    </rPh>
    <rPh sb="6" eb="7">
      <t>アイダ</t>
    </rPh>
    <phoneticPr fontId="1"/>
  </si>
  <si>
    <t>交　通　費</t>
    <rPh sb="0" eb="1">
      <t>コウ</t>
    </rPh>
    <rPh sb="2" eb="3">
      <t>ツウ</t>
    </rPh>
    <rPh sb="4" eb="5">
      <t>ヒ</t>
    </rPh>
    <phoneticPr fontId="1"/>
  </si>
  <si>
    <t>備　考</t>
    <rPh sb="0" eb="1">
      <t>ソノオ</t>
    </rPh>
    <rPh sb="2" eb="3">
      <t>コウ</t>
    </rPh>
    <phoneticPr fontId="1"/>
  </si>
  <si>
    <t>～</t>
    <phoneticPr fontId="1"/>
  </si>
  <si>
    <t>合　　　　　計</t>
    <rPh sb="0" eb="1">
      <t>ゴウ</t>
    </rPh>
    <rPh sb="6" eb="7">
      <t>ケイ</t>
    </rPh>
    <phoneticPr fontId="1"/>
  </si>
  <si>
    <t>円</t>
    <rPh sb="0" eb="1">
      <t>エン</t>
    </rPh>
    <phoneticPr fontId="1"/>
  </si>
  <si>
    <t>上記の通り交通費を支払いましたので請求します。</t>
    <rPh sb="0" eb="2">
      <t>ジョウキ</t>
    </rPh>
    <rPh sb="3" eb="4">
      <t>トオ</t>
    </rPh>
    <rPh sb="5" eb="8">
      <t>コウツウヒ</t>
    </rPh>
    <rPh sb="9" eb="11">
      <t>シハラ</t>
    </rPh>
    <rPh sb="17" eb="19">
      <t>セイキュウ</t>
    </rPh>
    <phoneticPr fontId="1"/>
  </si>
  <si>
    <t>■立替請求時に必要な書類</t>
    <rPh sb="1" eb="3">
      <t>タテカエ</t>
    </rPh>
    <rPh sb="3" eb="5">
      <t>セイキュウ</t>
    </rPh>
    <rPh sb="5" eb="6">
      <t>ジ</t>
    </rPh>
    <rPh sb="7" eb="9">
      <t>ヒツヨウ</t>
    </rPh>
    <rPh sb="10" eb="12">
      <t>ショルイ</t>
    </rPh>
    <phoneticPr fontId="2"/>
  </si>
  <si>
    <t>■請求方法</t>
    <rPh sb="1" eb="3">
      <t>セイキュウ</t>
    </rPh>
    <rPh sb="3" eb="5">
      <t>ホウホウ</t>
    </rPh>
    <phoneticPr fontId="2"/>
  </si>
  <si>
    <t>※その他、用務内容等が分かる書類の提出を別途お願いすることがあります。</t>
    <rPh sb="3" eb="4">
      <t>タ</t>
    </rPh>
    <rPh sb="5" eb="7">
      <t>ヨウム</t>
    </rPh>
    <rPh sb="7" eb="9">
      <t>ナイヨウ</t>
    </rPh>
    <rPh sb="9" eb="10">
      <t>トウ</t>
    </rPh>
    <rPh sb="11" eb="12">
      <t>ワ</t>
    </rPh>
    <rPh sb="14" eb="16">
      <t>ショルイ</t>
    </rPh>
    <rPh sb="17" eb="19">
      <t>テイシュツ</t>
    </rPh>
    <rPh sb="20" eb="22">
      <t>ベット</t>
    </rPh>
    <rPh sb="23" eb="24">
      <t>ネガ</t>
    </rPh>
    <phoneticPr fontId="2"/>
  </si>
  <si>
    <t>　　個人で所有するマナカの乗車履歴、または切符の領収証</t>
    <rPh sb="2" eb="4">
      <t>コジン</t>
    </rPh>
    <rPh sb="5" eb="7">
      <t>ショユウ</t>
    </rPh>
    <rPh sb="13" eb="15">
      <t>ジョウシャ</t>
    </rPh>
    <rPh sb="15" eb="17">
      <t>リレキ</t>
    </rPh>
    <rPh sb="21" eb="23">
      <t>キップ</t>
    </rPh>
    <rPh sb="24" eb="27">
      <t>リョウシュウショウ</t>
    </rPh>
    <phoneticPr fontId="2"/>
  </si>
  <si>
    <t>「立替払（交通費）内訳書」について</t>
    <rPh sb="9" eb="11">
      <t>ウチワケ</t>
    </rPh>
    <rPh sb="11" eb="12">
      <t>ショ</t>
    </rPh>
    <phoneticPr fontId="2"/>
  </si>
  <si>
    <t>①発生源システムで作成した立替払請求書</t>
    <rPh sb="1" eb="4">
      <t>ハッセイゲン</t>
    </rPh>
    <rPh sb="9" eb="11">
      <t>サクセイ</t>
    </rPh>
    <rPh sb="13" eb="15">
      <t>タテカエ</t>
    </rPh>
    <rPh sb="15" eb="16">
      <t>バラ</t>
    </rPh>
    <rPh sb="16" eb="19">
      <t>セイキュウショ</t>
    </rPh>
    <phoneticPr fontId="2"/>
  </si>
  <si>
    <t>②立替払（交通費）内訳書</t>
    <rPh sb="9" eb="11">
      <t>ウチワケ</t>
    </rPh>
    <phoneticPr fontId="2"/>
  </si>
  <si>
    <t>③乗車履歴</t>
    <rPh sb="1" eb="3">
      <t>ジョウシャ</t>
    </rPh>
    <rPh sb="3" eb="5">
      <t>リレキ</t>
    </rPh>
    <phoneticPr fontId="2"/>
  </si>
  <si>
    <t>※ポイントを使用した区間については、立替払請求をすることができませんので、ご了承ください。</t>
    <rPh sb="6" eb="8">
      <t>シヨウ</t>
    </rPh>
    <rPh sb="10" eb="12">
      <t>クカン</t>
    </rPh>
    <rPh sb="18" eb="21">
      <t>タテカエバラ</t>
    </rPh>
    <rPh sb="21" eb="23">
      <t>セイキュウ</t>
    </rPh>
    <rPh sb="38" eb="40">
      <t>リョウショウ</t>
    </rPh>
    <phoneticPr fontId="2"/>
  </si>
  <si>
    <t>別紙様式「立替払（交通費）内訳書」を記入し、以下の書類を添付した上で、1ヶ月分を取りまとめて経理事務センター経理第三課へ提出してください。</t>
    <rPh sb="0" eb="2">
      <t>ベッシ</t>
    </rPh>
    <rPh sb="2" eb="4">
      <t>ヨウシキ</t>
    </rPh>
    <rPh sb="5" eb="7">
      <t>タテカエ</t>
    </rPh>
    <rPh sb="7" eb="8">
      <t>バラ</t>
    </rPh>
    <rPh sb="9" eb="12">
      <t>コウツウヒ</t>
    </rPh>
    <rPh sb="13" eb="15">
      <t>ウチワケ</t>
    </rPh>
    <rPh sb="15" eb="16">
      <t>ショ</t>
    </rPh>
    <rPh sb="18" eb="20">
      <t>キニュウ</t>
    </rPh>
    <rPh sb="22" eb="24">
      <t>イカ</t>
    </rPh>
    <rPh sb="25" eb="27">
      <t>ショルイ</t>
    </rPh>
    <rPh sb="28" eb="30">
      <t>テンプ</t>
    </rPh>
    <rPh sb="32" eb="33">
      <t>ウエ</t>
    </rPh>
    <rPh sb="37" eb="39">
      <t>ゲツブン</t>
    </rPh>
    <rPh sb="40" eb="41">
      <t>ト</t>
    </rPh>
    <rPh sb="46" eb="50">
      <t>ケイリジム</t>
    </rPh>
    <rPh sb="54" eb="56">
      <t>ケイリ</t>
    </rPh>
    <rPh sb="56" eb="59">
      <t>ダイサンカ</t>
    </rPh>
    <rPh sb="60" eb="62">
      <t>テイシュツ</t>
    </rPh>
    <phoneticPr fontId="2"/>
  </si>
  <si>
    <t>藤が丘</t>
    <rPh sb="0" eb="1">
      <t>フジ</t>
    </rPh>
    <rPh sb="2" eb="3">
      <t>オカ</t>
    </rPh>
    <phoneticPr fontId="8"/>
  </si>
  <si>
    <t>名古屋大学</t>
    <rPh sb="0" eb="5">
      <t>ナゴヤダイガク</t>
    </rPh>
    <phoneticPr fontId="8"/>
  </si>
  <si>
    <t>陶磁資料館南</t>
    <rPh sb="0" eb="6">
      <t>トウジシリョウカンミナミ</t>
    </rPh>
    <phoneticPr fontId="8"/>
  </si>
  <si>
    <t>杁ヶ池公園</t>
    <rPh sb="0" eb="5">
      <t>イリガイケコウエン</t>
    </rPh>
    <phoneticPr fontId="8"/>
  </si>
  <si>
    <t>本山</t>
    <rPh sb="0" eb="2">
      <t>モトヤマ</t>
    </rPh>
    <phoneticPr fontId="8"/>
  </si>
  <si>
    <t>東山公園</t>
    <rPh sb="0" eb="4">
      <t>ヒガシヤマコウエン</t>
    </rPh>
    <phoneticPr fontId="8"/>
  </si>
  <si>
    <t>立 替 払 （ 交 通 費 ） 内 訳 書</t>
  </si>
  <si>
    <t>交通機関</t>
    <rPh sb="0" eb="1">
      <t>コウ</t>
    </rPh>
    <rPh sb="1" eb="2">
      <t>ツウ</t>
    </rPh>
    <rPh sb="2" eb="3">
      <t>キ</t>
    </rPh>
    <rPh sb="3" eb="4">
      <t>セキ</t>
    </rPh>
    <phoneticPr fontId="1"/>
  </si>
  <si>
    <t>氏　名：　</t>
    <rPh sb="0" eb="1">
      <t>シ</t>
    </rPh>
    <rPh sb="2" eb="3">
      <t>メイ</t>
    </rPh>
    <phoneticPr fontId="1"/>
  </si>
  <si>
    <t>令和　4年　　月分</t>
    <rPh sb="0" eb="2">
      <t>レイワ</t>
    </rPh>
    <rPh sb="4" eb="5">
      <t>ネン</t>
    </rPh>
    <rPh sb="7" eb="8">
      <t>ツキ</t>
    </rPh>
    <rPh sb="8" eb="9">
      <t>ブン</t>
    </rPh>
    <phoneticPr fontId="1"/>
  </si>
  <si>
    <t>星ヶ丘</t>
    <rPh sb="0" eb="3">
      <t>ホシガオカ</t>
    </rPh>
    <phoneticPr fontId="8"/>
  </si>
  <si>
    <t>公園西</t>
    <rPh sb="0" eb="2">
      <t>コウエン</t>
    </rPh>
    <rPh sb="2" eb="3">
      <t>ニシ</t>
    </rPh>
    <phoneticPr fontId="8"/>
  </si>
  <si>
    <t>ポイント利用</t>
    <rPh sb="4" eb="6">
      <t>リヨウ</t>
    </rPh>
    <phoneticPr fontId="8"/>
  </si>
  <si>
    <t>　</t>
    <phoneticPr fontId="1"/>
  </si>
  <si>
    <t>リニモ</t>
    <phoneticPr fontId="8"/>
  </si>
  <si>
    <t>地下鉄</t>
    <rPh sb="0" eb="3">
      <t>チカテツ</t>
    </rPh>
    <phoneticPr fontId="8"/>
  </si>
  <si>
    <t>藤が丘</t>
    <rPh sb="0" eb="1">
      <t>フジ</t>
    </rPh>
    <rPh sb="2" eb="3">
      <t>オカ</t>
    </rPh>
    <phoneticPr fontId="8"/>
  </si>
  <si>
    <t>陶磁資料館南</t>
    <rPh sb="0" eb="5">
      <t>トウジシリョウカン</t>
    </rPh>
    <rPh sb="5" eb="6">
      <t>ミナミ</t>
    </rPh>
    <phoneticPr fontId="8"/>
  </si>
  <si>
    <t>名古屋大学</t>
    <rPh sb="0" eb="5">
      <t>ナゴヤダイガク</t>
    </rPh>
    <phoneticPr fontId="8"/>
  </si>
  <si>
    <t>本山</t>
    <rPh sb="0" eb="2">
      <t>モトヤマ</t>
    </rPh>
    <phoneticPr fontId="8"/>
  </si>
  <si>
    <t>杁ヶ池公園</t>
    <rPh sb="0" eb="3">
      <t>イリガイケ</t>
    </rPh>
    <rPh sb="3" eb="5">
      <t>コウエン</t>
    </rPh>
    <phoneticPr fontId="8"/>
  </si>
  <si>
    <t>検索キー</t>
    <rPh sb="0" eb="2">
      <t>ケンサク</t>
    </rPh>
    <phoneticPr fontId="8"/>
  </si>
  <si>
    <t>出発</t>
    <rPh sb="0" eb="2">
      <t>シュッパツ</t>
    </rPh>
    <phoneticPr fontId="8"/>
  </si>
  <si>
    <t>到着</t>
    <rPh sb="0" eb="2">
      <t>トウチャク</t>
    </rPh>
    <phoneticPr fontId="8"/>
  </si>
  <si>
    <t>運賃</t>
    <rPh sb="0" eb="2">
      <t>ウンチン</t>
    </rPh>
    <phoneticPr fontId="8"/>
  </si>
  <si>
    <t>交通機関</t>
    <rPh sb="0" eb="4">
      <t>コウツウキカン</t>
    </rPh>
    <phoneticPr fontId="8"/>
  </si>
  <si>
    <t>地下鉄</t>
    <phoneticPr fontId="8"/>
  </si>
  <si>
    <t>東山公園</t>
    <rPh sb="0" eb="2">
      <t>ヒガシヤマ</t>
    </rPh>
    <rPh sb="2" eb="4">
      <t>コウエン</t>
    </rPh>
    <phoneticPr fontId="8"/>
  </si>
  <si>
    <t>途中下車</t>
    <rPh sb="0" eb="2">
      <t>トチュウ</t>
    </rPh>
    <rPh sb="2" eb="4">
      <t>ゲシャ</t>
    </rPh>
    <phoneticPr fontId="8"/>
  </si>
  <si>
    <t>途中乗車</t>
    <rPh sb="0" eb="4">
      <t>トチュウジョウシャ</t>
    </rPh>
    <phoneticPr fontId="8"/>
  </si>
  <si>
    <t>用務地：　あいちシンクロトロン光センター（瀬戸市）</t>
    <rPh sb="0" eb="2">
      <t>ヨウム</t>
    </rPh>
    <rPh sb="2" eb="3">
      <t>チ</t>
    </rPh>
    <rPh sb="21" eb="24">
      <t>セトシ</t>
    </rPh>
    <phoneticPr fontId="1"/>
  </si>
  <si>
    <t>所　属：　工学研究科　</t>
    <rPh sb="0" eb="1">
      <t>トコロ</t>
    </rPh>
    <rPh sb="2" eb="3">
      <t>ゾク</t>
    </rPh>
    <rPh sb="5" eb="10">
      <t>コウガクケンキュウカ</t>
    </rPh>
    <phoneticPr fontId="1"/>
  </si>
  <si>
    <t>住　所：　　</t>
    <rPh sb="0" eb="1">
      <t>ジュウ</t>
    </rPh>
    <rPh sb="2" eb="3">
      <t>ショ</t>
    </rPh>
    <phoneticPr fontId="1"/>
  </si>
  <si>
    <t>所　属：　　　</t>
    <rPh sb="0" eb="1">
      <t>トコロ</t>
    </rPh>
    <rPh sb="2" eb="3">
      <t>ゾク</t>
    </rPh>
    <phoneticPr fontId="1"/>
  </si>
  <si>
    <t>住　所：　</t>
    <rPh sb="0" eb="1">
      <t>ジュウ</t>
    </rPh>
    <rPh sb="2" eb="3">
      <t>ショ</t>
    </rPh>
    <phoneticPr fontId="1"/>
  </si>
  <si>
    <t>令和　8年　　月分</t>
    <rPh sb="0" eb="2">
      <t>レイワ</t>
    </rPh>
    <rPh sb="4" eb="5">
      <t>ネン</t>
    </rPh>
    <rPh sb="7" eb="8">
      <t>ツキ</t>
    </rPh>
    <rPh sb="8" eb="9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</si>
</sst>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>
      <alignment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38" fontId="3" fillId="0" borderId="11" xfId="1" applyFont="1" applyFill="1" applyBorder="1" applyAlignment="1">
      <alignment horizontal="center" vertical="center"/>
    </xf>
    <xf numFmtId="56" fontId="0" fillId="0" borderId="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85725</xdr:rowOff>
    </xdr:from>
    <xdr:to>
      <xdr:col>1</xdr:col>
      <xdr:colOff>733425</xdr:colOff>
      <xdr:row>1</xdr:row>
      <xdr:rowOff>388284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EBC4B9-FD19-4520-A3BD-856F2C5D4517}"/>
            </a:ext>
          </a:extLst>
        </xdr:cNvPr>
        <xdr:cNvSpPr txBox="1"/>
      </xdr:nvSpPr>
      <xdr:spPr>
        <a:xfrm>
          <a:off x="571500" y="371475"/>
          <a:ext cx="733425" cy="302559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月を入力</a:t>
          </a:r>
        </a:p>
      </xdr:txBody>
    </xdr:sp>
    <xdr:clientData/>
  </xdr:twoCellAnchor>
  <xdr:twoCellAnchor>
    <xdr:from>
      <xdr:col>1</xdr:col>
      <xdr:colOff>209550</xdr:colOff>
      <xdr:row>1</xdr:row>
      <xdr:rowOff>388284</xdr:rowOff>
    </xdr:from>
    <xdr:to>
      <xdr:col>1</xdr:col>
      <xdr:colOff>366713</xdr:colOff>
      <xdr:row>1</xdr:row>
      <xdr:rowOff>589990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C6CBC5B-99E1-4580-927D-D95BFD440FC3}"/>
            </a:ext>
          </a:extLst>
        </xdr:cNvPr>
        <xdr:cNvCxnSpPr>
          <a:stCxn id="2" idx="2"/>
        </xdr:cNvCxnSpPr>
      </xdr:nvCxnSpPr>
      <xdr:spPr>
        <a:xfrm flipH="1">
          <a:off x="781050" y="674034"/>
          <a:ext cx="157163" cy="20170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163045</xdr:colOff>
      <xdr:row>1</xdr:row>
      <xdr:rowOff>190500</xdr:rowOff>
    </xdr:from>
    <xdr:to>
      <xdr:col>5</xdr:col>
      <xdr:colOff>94689</xdr:colOff>
      <xdr:row>3</xdr:row>
      <xdr:rowOff>71157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25F3BD9-54CD-4866-8FF0-AA31D57299C2}"/>
            </a:ext>
          </a:extLst>
        </xdr:cNvPr>
        <xdr:cNvSpPr txBox="1"/>
      </xdr:nvSpPr>
      <xdr:spPr>
        <a:xfrm>
          <a:off x="1544170" y="476250"/>
          <a:ext cx="2503394" cy="785532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ﾄﾞﾛｯﾌﾟﾀﾞｳﾝﾘｽﾄから選択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左が乗車駅、右が下車駅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ﾘｽﾄにない場合は直接入力してください。</a:t>
          </a:r>
        </a:p>
      </xdr:txBody>
    </xdr:sp>
    <xdr:clientData/>
  </xdr:twoCellAnchor>
  <xdr:twoCellAnchor>
    <xdr:from>
      <xdr:col>2</xdr:col>
      <xdr:colOff>666750</xdr:colOff>
      <xdr:row>3</xdr:row>
      <xdr:rowOff>85725</xdr:rowOff>
    </xdr:from>
    <xdr:to>
      <xdr:col>2</xdr:col>
      <xdr:colOff>676275</xdr:colOff>
      <xdr:row>4</xdr:row>
      <xdr:rowOff>63313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13C89598-177B-4CE2-AB9D-9DB3498EFB42}"/>
            </a:ext>
          </a:extLst>
        </xdr:cNvPr>
        <xdr:cNvCxnSpPr/>
      </xdr:nvCxnSpPr>
      <xdr:spPr>
        <a:xfrm flipH="1">
          <a:off x="1981200" y="1276350"/>
          <a:ext cx="9525" cy="263338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</xdr:row>
      <xdr:rowOff>57150</xdr:rowOff>
    </xdr:from>
    <xdr:to>
      <xdr:col>4</xdr:col>
      <xdr:colOff>495300</xdr:colOff>
      <xdr:row>4</xdr:row>
      <xdr:rowOff>34738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8C105ABA-5CD8-4B8D-BD2C-17EAD5DCDDB1}"/>
            </a:ext>
          </a:extLst>
        </xdr:cNvPr>
        <xdr:cNvCxnSpPr/>
      </xdr:nvCxnSpPr>
      <xdr:spPr>
        <a:xfrm flipH="1">
          <a:off x="3228975" y="1247775"/>
          <a:ext cx="9525" cy="263338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15</xdr:row>
      <xdr:rowOff>66675</xdr:rowOff>
    </xdr:from>
    <xdr:to>
      <xdr:col>6</xdr:col>
      <xdr:colOff>146237</xdr:colOff>
      <xdr:row>18</xdr:row>
      <xdr:rowOff>87968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711FEFF-5286-43F0-A448-87F312CC2955}"/>
            </a:ext>
          </a:extLst>
        </xdr:cNvPr>
        <xdr:cNvSpPr txBox="1"/>
      </xdr:nvSpPr>
      <xdr:spPr>
        <a:xfrm>
          <a:off x="1895475" y="4686300"/>
          <a:ext cx="2727512" cy="878543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正規の運賃が自動で入ります。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ポイントを利用した場合等、変更する場合は請求額を上書きしてください。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リストにない場合は直接入力してください。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66675</xdr:colOff>
      <xdr:row>14</xdr:row>
      <xdr:rowOff>0</xdr:rowOff>
    </xdr:from>
    <xdr:to>
      <xdr:col>5</xdr:col>
      <xdr:colOff>228600</xdr:colOff>
      <xdr:row>15</xdr:row>
      <xdr:rowOff>76200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406B2A1-468C-46AA-B1B6-466066267C5F}"/>
            </a:ext>
          </a:extLst>
        </xdr:cNvPr>
        <xdr:cNvCxnSpPr/>
      </xdr:nvCxnSpPr>
      <xdr:spPr>
        <a:xfrm flipV="1">
          <a:off x="3952875" y="4333875"/>
          <a:ext cx="161925" cy="36195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19</xdr:row>
      <xdr:rowOff>209550</xdr:rowOff>
    </xdr:from>
    <xdr:to>
      <xdr:col>7</xdr:col>
      <xdr:colOff>770965</xdr:colOff>
      <xdr:row>21</xdr:row>
      <xdr:rowOff>135593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5EC134A-EF6A-4363-B29A-D1D4069F3706}"/>
            </a:ext>
          </a:extLst>
        </xdr:cNvPr>
        <xdr:cNvSpPr txBox="1"/>
      </xdr:nvSpPr>
      <xdr:spPr>
        <a:xfrm>
          <a:off x="2828925" y="5972175"/>
          <a:ext cx="2637865" cy="497543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ポイントを利用した場合、ポイント分は請求できません。</a:t>
          </a:r>
        </a:p>
      </xdr:txBody>
    </xdr:sp>
    <xdr:clientData/>
  </xdr:twoCellAnchor>
  <xdr:twoCellAnchor>
    <xdr:from>
      <xdr:col>0</xdr:col>
      <xdr:colOff>47625</xdr:colOff>
      <xdr:row>14</xdr:row>
      <xdr:rowOff>275104</xdr:rowOff>
    </xdr:from>
    <xdr:to>
      <xdr:col>1</xdr:col>
      <xdr:colOff>276225</xdr:colOff>
      <xdr:row>16</xdr:row>
      <xdr:rowOff>6163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AFDEDBE-14CD-48F0-9AD0-5C8D87CE97F7}"/>
            </a:ext>
          </a:extLst>
        </xdr:cNvPr>
        <xdr:cNvSpPr txBox="1"/>
      </xdr:nvSpPr>
      <xdr:spPr>
        <a:xfrm>
          <a:off x="47625" y="4608979"/>
          <a:ext cx="866775" cy="302559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月日を入力</a:t>
          </a:r>
        </a:p>
      </xdr:txBody>
    </xdr:sp>
    <xdr:clientData/>
  </xdr:twoCellAnchor>
  <xdr:twoCellAnchor>
    <xdr:from>
      <xdr:col>0</xdr:col>
      <xdr:colOff>345702</xdr:colOff>
      <xdr:row>13</xdr:row>
      <xdr:rowOff>276225</xdr:rowOff>
    </xdr:from>
    <xdr:to>
      <xdr:col>0</xdr:col>
      <xdr:colOff>361390</xdr:colOff>
      <xdr:row>15</xdr:row>
      <xdr:rowOff>561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49EDE015-CDE4-4DE2-A2A6-57B840DF3FFE}"/>
            </a:ext>
          </a:extLst>
        </xdr:cNvPr>
        <xdr:cNvCxnSpPr/>
      </xdr:nvCxnSpPr>
      <xdr:spPr>
        <a:xfrm flipH="1" flipV="1">
          <a:off x="345702" y="4324350"/>
          <a:ext cx="15688" cy="29583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15</xdr:row>
      <xdr:rowOff>159683</xdr:rowOff>
    </xdr:from>
    <xdr:to>
      <xdr:col>8</xdr:col>
      <xdr:colOff>47064</xdr:colOff>
      <xdr:row>18</xdr:row>
      <xdr:rowOff>158563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E46E89F-A724-4550-9B2E-2B8B518A138C}"/>
            </a:ext>
          </a:extLst>
        </xdr:cNvPr>
        <xdr:cNvSpPr txBox="1"/>
      </xdr:nvSpPr>
      <xdr:spPr>
        <a:xfrm>
          <a:off x="5019675" y="4779308"/>
          <a:ext cx="1456764" cy="856130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ポイント利用や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リスト以外の駅で乗下車した場合は記入する。</a:t>
          </a:r>
        </a:p>
      </xdr:txBody>
    </xdr:sp>
    <xdr:clientData/>
  </xdr:twoCellAnchor>
  <xdr:twoCellAnchor>
    <xdr:from>
      <xdr:col>7</xdr:col>
      <xdr:colOff>762000</xdr:colOff>
      <xdr:row>14</xdr:row>
      <xdr:rowOff>19050</xdr:rowOff>
    </xdr:from>
    <xdr:to>
      <xdr:col>7</xdr:col>
      <xdr:colOff>1052232</xdr:colOff>
      <xdr:row>15</xdr:row>
      <xdr:rowOff>159683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342019FE-4E9B-4579-9A12-D115A3B6FFC4}"/>
            </a:ext>
          </a:extLst>
        </xdr:cNvPr>
        <xdr:cNvCxnSpPr>
          <a:stCxn id="15" idx="0"/>
        </xdr:cNvCxnSpPr>
      </xdr:nvCxnSpPr>
      <xdr:spPr>
        <a:xfrm flipH="1" flipV="1">
          <a:off x="5457825" y="4352925"/>
          <a:ext cx="290232" cy="426383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123826</xdr:colOff>
      <xdr:row>17</xdr:row>
      <xdr:rowOff>140632</xdr:rowOff>
    </xdr:from>
    <xdr:to>
      <xdr:col>2</xdr:col>
      <xdr:colOff>57151</xdr:colOff>
      <xdr:row>21</xdr:row>
      <xdr:rowOff>104775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9242A8FE-F150-494C-AFCD-019952DE6752}"/>
            </a:ext>
          </a:extLst>
        </xdr:cNvPr>
        <xdr:cNvSpPr txBox="1"/>
      </xdr:nvSpPr>
      <xdr:spPr>
        <a:xfrm>
          <a:off x="123826" y="5331757"/>
          <a:ext cx="1314450" cy="1107143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区間を入れると自動に表示されます。エラーになる場合は直接入力してください。</a:t>
          </a:r>
        </a:p>
      </xdr:txBody>
    </xdr:sp>
    <xdr:clientData/>
  </xdr:twoCellAnchor>
  <xdr:twoCellAnchor>
    <xdr:from>
      <xdr:col>1</xdr:col>
      <xdr:colOff>428625</xdr:colOff>
      <xdr:row>13</xdr:row>
      <xdr:rowOff>276225</xdr:rowOff>
    </xdr:from>
    <xdr:to>
      <xdr:col>1</xdr:col>
      <xdr:colOff>542925</xdr:colOff>
      <xdr:row>17</xdr:row>
      <xdr:rowOff>123825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4189ED75-FFCD-4677-B5E3-7D06A0D68F0F}"/>
            </a:ext>
          </a:extLst>
        </xdr:cNvPr>
        <xdr:cNvCxnSpPr/>
      </xdr:nvCxnSpPr>
      <xdr:spPr>
        <a:xfrm flipH="1" flipV="1">
          <a:off x="1066800" y="4324350"/>
          <a:ext cx="114300" cy="9906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8BBC9B-D099-4F7E-80E3-FBE876AF7E56}" name="テーブル1" displayName="テーブル1" ref="A1:E11" totalsRowShown="0">
  <autoFilter ref="A1:E11" xr:uid="{CE8BBC9B-D099-4F7E-80E3-FBE876AF7E56}"/>
  <tableColumns count="5">
    <tableColumn id="1" xr3:uid="{00E57FE2-5886-465A-8C3A-7F94973C818B}" name="検索キー">
      <calculatedColumnFormula>B2&amp;C2</calculatedColumnFormula>
    </tableColumn>
    <tableColumn id="2" xr3:uid="{4695611D-0538-41CA-80AF-74059721694C}" name="出発"/>
    <tableColumn id="3" xr3:uid="{E0C5FAAD-E932-44C0-B81E-0D2A34D92BDB}" name="到着"/>
    <tableColumn id="4" xr3:uid="{EDC41225-0D88-4890-9EC3-BDE60971E648}" name="運賃"/>
    <tableColumn id="5" xr3:uid="{96E0E814-2670-4BEE-826E-9C646E55EFA4}" name="交通機関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zoomScaleNormal="100" workbookViewId="0"/>
  </sheetViews>
  <sheetFormatPr defaultColWidth="9" defaultRowHeight="13" x14ac:dyDescent="0.2"/>
  <cols>
    <col min="1" max="1" width="9.453125" customWidth="1"/>
    <col min="2" max="2" width="9.7265625" customWidth="1"/>
    <col min="3" max="3" width="15" customWidth="1"/>
    <col min="4" max="4" width="3.7265625" customWidth="1"/>
    <col min="5" max="5" width="15" customWidth="1"/>
    <col min="6" max="6" width="7.7265625" customWidth="1"/>
    <col min="7" max="7" width="2.90625" customWidth="1"/>
    <col min="8" max="8" width="22.7265625" customWidth="1"/>
  </cols>
  <sheetData>
    <row r="1" spans="1:8" ht="22.5" customHeight="1" x14ac:dyDescent="0.2">
      <c r="A1" s="9"/>
    </row>
    <row r="2" spans="1:8" ht="52.5" customHeight="1" x14ac:dyDescent="0.2">
      <c r="A2" s="18" t="s">
        <v>24</v>
      </c>
      <c r="B2" s="18"/>
      <c r="C2" s="18"/>
      <c r="D2" s="18"/>
      <c r="E2" s="18"/>
      <c r="F2" s="18"/>
      <c r="G2" s="18"/>
      <c r="H2" s="18"/>
    </row>
    <row r="3" spans="1:8" ht="18.75" customHeight="1" x14ac:dyDescent="0.2">
      <c r="A3" s="26" t="s">
        <v>53</v>
      </c>
      <c r="B3" s="26"/>
    </row>
    <row r="4" spans="1:8" s="4" customFormat="1" ht="22.5" customHeight="1" x14ac:dyDescent="0.2">
      <c r="A4" s="3" t="s">
        <v>0</v>
      </c>
      <c r="B4" s="3" t="s">
        <v>25</v>
      </c>
      <c r="C4" s="21" t="s">
        <v>1</v>
      </c>
      <c r="D4" s="21"/>
      <c r="E4" s="21"/>
      <c r="F4" s="24" t="s">
        <v>2</v>
      </c>
      <c r="G4" s="25"/>
      <c r="H4" s="3" t="s">
        <v>3</v>
      </c>
    </row>
    <row r="5" spans="1:8" ht="22.5" customHeight="1" x14ac:dyDescent="0.2">
      <c r="A5" s="15" t="s">
        <v>31</v>
      </c>
      <c r="B5" s="10" t="str">
        <f>IFERROR(VLOOKUP(C5&amp;E5,リスト!$A$2:$E$100,5,FALSE),"")</f>
        <v/>
      </c>
      <c r="C5" s="2"/>
      <c r="D5" s="1" t="s">
        <v>4</v>
      </c>
      <c r="E5" s="2"/>
      <c r="F5" s="10" t="str">
        <f>IFERROR(VLOOKUP(C5&amp;E5,リスト!$A$2:$E$100,4,FALSE),"")</f>
        <v/>
      </c>
      <c r="G5" s="11" t="s">
        <v>6</v>
      </c>
      <c r="H5" s="2"/>
    </row>
    <row r="6" spans="1:8" ht="22.5" customHeight="1" x14ac:dyDescent="0.2">
      <c r="A6" s="2"/>
      <c r="B6" s="10" t="str">
        <f>IFERROR(VLOOKUP(C6&amp;E6,リスト!$A$2:$E$100,5,FALSE),"")</f>
        <v/>
      </c>
      <c r="C6" s="2"/>
      <c r="D6" s="1" t="s">
        <v>4</v>
      </c>
      <c r="E6" s="2"/>
      <c r="F6" s="10" t="str">
        <f>IFERROR(VLOOKUP(C6&amp;E6,リスト!$A$2:$E$100,4,FALSE),"")</f>
        <v/>
      </c>
      <c r="G6" s="11" t="s">
        <v>6</v>
      </c>
      <c r="H6" s="2"/>
    </row>
    <row r="7" spans="1:8" ht="22.5" customHeight="1" x14ac:dyDescent="0.2">
      <c r="A7" s="2"/>
      <c r="B7" s="10" t="str">
        <f>IFERROR(VLOOKUP(C7&amp;E7,リスト!$A$2:$E$100,5,FALSE),"")</f>
        <v/>
      </c>
      <c r="C7" s="2"/>
      <c r="D7" s="1" t="s">
        <v>4</v>
      </c>
      <c r="E7" s="2"/>
      <c r="F7" s="10" t="str">
        <f>IFERROR(VLOOKUP(C7&amp;E7,リスト!$A$2:$E$100,4,FALSE),"")</f>
        <v/>
      </c>
      <c r="G7" s="11" t="s">
        <v>6</v>
      </c>
      <c r="H7" s="2"/>
    </row>
    <row r="8" spans="1:8" ht="22.5" customHeight="1" x14ac:dyDescent="0.2">
      <c r="A8" s="2"/>
      <c r="B8" s="10" t="str">
        <f>IFERROR(VLOOKUP(C8&amp;E8,リスト!$A$2:$E$100,5,FALSE),"")</f>
        <v/>
      </c>
      <c r="C8" s="2"/>
      <c r="D8" s="1" t="s">
        <v>4</v>
      </c>
      <c r="E8" s="2"/>
      <c r="F8" s="10" t="str">
        <f>IFERROR(VLOOKUP(C8&amp;E8,リスト!$A$2:$E$100,4,FALSE),"")</f>
        <v/>
      </c>
      <c r="G8" s="11" t="s">
        <v>6</v>
      </c>
      <c r="H8" s="2"/>
    </row>
    <row r="9" spans="1:8" ht="22.5" customHeight="1" x14ac:dyDescent="0.2">
      <c r="A9" s="2"/>
      <c r="B9" s="10" t="str">
        <f>IFERROR(VLOOKUP(C9&amp;E9,リスト!$A$2:$E$100,5,FALSE),"")</f>
        <v/>
      </c>
      <c r="C9" s="2"/>
      <c r="D9" s="1" t="s">
        <v>4</v>
      </c>
      <c r="E9" s="2"/>
      <c r="F9" s="10" t="str">
        <f>IFERROR(VLOOKUP(C9&amp;E9,リスト!$A$2:$E$100,4,FALSE),"")</f>
        <v/>
      </c>
      <c r="G9" s="11" t="s">
        <v>6</v>
      </c>
      <c r="H9" s="2"/>
    </row>
    <row r="10" spans="1:8" ht="22.5" customHeight="1" x14ac:dyDescent="0.2">
      <c r="A10" s="2"/>
      <c r="B10" s="10" t="str">
        <f>IFERROR(VLOOKUP(C10&amp;E10,リスト!$A$2:$E$100,5,FALSE),"")</f>
        <v/>
      </c>
      <c r="C10" s="2"/>
      <c r="D10" s="1" t="s">
        <v>4</v>
      </c>
      <c r="E10" s="2"/>
      <c r="F10" s="10" t="str">
        <f>IFERROR(VLOOKUP(C10&amp;E10,リスト!$A$2:$E$100,4,FALSE),"")</f>
        <v/>
      </c>
      <c r="G10" s="11" t="s">
        <v>6</v>
      </c>
      <c r="H10" s="2"/>
    </row>
    <row r="11" spans="1:8" ht="22.5" customHeight="1" x14ac:dyDescent="0.2">
      <c r="A11" s="2"/>
      <c r="B11" s="10" t="str">
        <f>IFERROR(VLOOKUP(C11&amp;E11,リスト!$A$2:$E$100,5,FALSE),"")</f>
        <v/>
      </c>
      <c r="C11" s="2"/>
      <c r="D11" s="1" t="s">
        <v>4</v>
      </c>
      <c r="E11" s="2"/>
      <c r="F11" s="10" t="str">
        <f>IFERROR(VLOOKUP(C11&amp;E11,リスト!$A$2:$E$100,4,FALSE),"")</f>
        <v/>
      </c>
      <c r="G11" s="11" t="s">
        <v>6</v>
      </c>
      <c r="H11" s="2"/>
    </row>
    <row r="12" spans="1:8" ht="22.5" customHeight="1" x14ac:dyDescent="0.2">
      <c r="A12" s="2"/>
      <c r="B12" s="10" t="str">
        <f>IFERROR(VLOOKUP(C12&amp;E12,リスト!$A$2:$E$100,5,FALSE),"")</f>
        <v/>
      </c>
      <c r="C12" s="2"/>
      <c r="D12" s="1" t="s">
        <v>4</v>
      </c>
      <c r="E12" s="2"/>
      <c r="F12" s="10" t="str">
        <f>IFERROR(VLOOKUP(C12&amp;E12,リスト!$A$2:$E$100,4,FALSE),"")</f>
        <v/>
      </c>
      <c r="G12" s="11" t="s">
        <v>6</v>
      </c>
      <c r="H12" s="2"/>
    </row>
    <row r="13" spans="1:8" ht="22.5" customHeight="1" x14ac:dyDescent="0.2">
      <c r="A13" s="2"/>
      <c r="B13" s="10" t="str">
        <f>IFERROR(VLOOKUP(C13&amp;E13,リスト!$A$2:$E$100,5,FALSE),"")</f>
        <v/>
      </c>
      <c r="C13" s="2"/>
      <c r="D13" s="1" t="s">
        <v>4</v>
      </c>
      <c r="E13" s="2"/>
      <c r="F13" s="10" t="str">
        <f>IFERROR(VLOOKUP(C13&amp;E13,リスト!$A$2:$E$100,4,FALSE),"")</f>
        <v/>
      </c>
      <c r="G13" s="11" t="s">
        <v>6</v>
      </c>
      <c r="H13" s="2"/>
    </row>
    <row r="14" spans="1:8" ht="22.5" customHeight="1" x14ac:dyDescent="0.2">
      <c r="A14" s="2"/>
      <c r="B14" s="10" t="str">
        <f>IFERROR(VLOOKUP(C14&amp;E14,リスト!$A$2:$E$100,5,FALSE),"")</f>
        <v/>
      </c>
      <c r="C14" s="2"/>
      <c r="D14" s="1" t="s">
        <v>4</v>
      </c>
      <c r="E14" s="2"/>
      <c r="F14" s="10" t="str">
        <f>IFERROR(VLOOKUP(C14&amp;E14,リスト!$A$2:$E$100,4,FALSE),"")</f>
        <v/>
      </c>
      <c r="G14" s="11" t="s">
        <v>6</v>
      </c>
      <c r="H14" s="2"/>
    </row>
    <row r="15" spans="1:8" ht="22.5" customHeight="1" x14ac:dyDescent="0.2">
      <c r="A15" s="2"/>
      <c r="B15" s="10" t="str">
        <f>IFERROR(VLOOKUP(C15&amp;E15,リスト!$A$2:$E$100,5,FALSE),"")</f>
        <v/>
      </c>
      <c r="C15" s="2"/>
      <c r="D15" s="1" t="s">
        <v>4</v>
      </c>
      <c r="E15" s="2"/>
      <c r="F15" s="10" t="str">
        <f>IFERROR(VLOOKUP(C15&amp;E15,リスト!$A$2:$E$100,4,FALSE),"")</f>
        <v/>
      </c>
      <c r="G15" s="11" t="s">
        <v>6</v>
      </c>
      <c r="H15" s="2"/>
    </row>
    <row r="16" spans="1:8" ht="22.5" customHeight="1" x14ac:dyDescent="0.2">
      <c r="A16" s="2"/>
      <c r="B16" s="10" t="str">
        <f>IFERROR(VLOOKUP(C16&amp;E16,リスト!$A$2:$E$100,5,FALSE),"")</f>
        <v/>
      </c>
      <c r="C16" s="2"/>
      <c r="D16" s="1" t="s">
        <v>4</v>
      </c>
      <c r="E16" s="2"/>
      <c r="F16" s="10" t="str">
        <f>IFERROR(VLOOKUP(C16&amp;E16,リスト!$A$2:$E$100,4,FALSE),"")</f>
        <v/>
      </c>
      <c r="G16" s="11" t="s">
        <v>6</v>
      </c>
      <c r="H16" s="2"/>
    </row>
    <row r="17" spans="1:8" ht="22.5" customHeight="1" x14ac:dyDescent="0.2">
      <c r="A17" s="2"/>
      <c r="B17" s="10" t="str">
        <f>IFERROR(VLOOKUP(C17&amp;E17,リスト!$A$2:$E$100,5,FALSE),"")</f>
        <v/>
      </c>
      <c r="C17" s="2"/>
      <c r="D17" s="1" t="s">
        <v>4</v>
      </c>
      <c r="E17" s="2"/>
      <c r="F17" s="10" t="str">
        <f>IFERROR(VLOOKUP(C17&amp;E17,リスト!$A$2:$E$100,4,FALSE),"")</f>
        <v/>
      </c>
      <c r="G17" s="11" t="s">
        <v>6</v>
      </c>
      <c r="H17" s="2"/>
    </row>
    <row r="18" spans="1:8" ht="22.5" customHeight="1" x14ac:dyDescent="0.2">
      <c r="A18" s="2"/>
      <c r="B18" s="10" t="str">
        <f>IFERROR(VLOOKUP(C18&amp;E18,リスト!$A$2:$E$100,5,FALSE),"")</f>
        <v/>
      </c>
      <c r="C18" s="2"/>
      <c r="D18" s="1" t="s">
        <v>4</v>
      </c>
      <c r="E18" s="2"/>
      <c r="F18" s="10" t="str">
        <f>IFERROR(VLOOKUP(C18&amp;E18,リスト!$A$2:$E$100,4,FALSE),"")</f>
        <v/>
      </c>
      <c r="G18" s="11" t="s">
        <v>6</v>
      </c>
      <c r="H18" s="2"/>
    </row>
    <row r="19" spans="1:8" ht="22.5" customHeight="1" x14ac:dyDescent="0.2">
      <c r="A19" s="2"/>
      <c r="B19" s="10" t="str">
        <f>IFERROR(VLOOKUP(C19&amp;E19,リスト!$A$2:$E$100,5,FALSE),"")</f>
        <v/>
      </c>
      <c r="C19" s="2"/>
      <c r="D19" s="1" t="s">
        <v>4</v>
      </c>
      <c r="E19" s="2"/>
      <c r="F19" s="10" t="str">
        <f>IFERROR(VLOOKUP(C19&amp;E19,リスト!$A$2:$E$100,4,FALSE),"")</f>
        <v/>
      </c>
      <c r="G19" s="11" t="s">
        <v>6</v>
      </c>
      <c r="H19" s="2"/>
    </row>
    <row r="20" spans="1:8" ht="22.5" customHeight="1" x14ac:dyDescent="0.2">
      <c r="A20" s="2"/>
      <c r="B20" s="10" t="str">
        <f>IFERROR(VLOOKUP(C20&amp;E20,リスト!$A$2:$E$100,5,FALSE),"")</f>
        <v/>
      </c>
      <c r="C20" s="2"/>
      <c r="D20" s="1" t="s">
        <v>4</v>
      </c>
      <c r="E20" s="2"/>
      <c r="F20" s="10" t="str">
        <f>IFERROR(VLOOKUP(C20&amp;E20,リスト!$A$2:$E$100,4,FALSE),"")</f>
        <v/>
      </c>
      <c r="G20" s="11" t="s">
        <v>6</v>
      </c>
      <c r="H20" s="2"/>
    </row>
    <row r="21" spans="1:8" ht="22.5" customHeight="1" x14ac:dyDescent="0.2">
      <c r="A21" s="2"/>
      <c r="B21" s="10" t="str">
        <f>IFERROR(VLOOKUP(C21&amp;E21,リスト!$A$2:$E$100,5,FALSE),"")</f>
        <v/>
      </c>
      <c r="C21" s="2"/>
      <c r="D21" s="1" t="s">
        <v>4</v>
      </c>
      <c r="E21" s="2"/>
      <c r="F21" s="10" t="str">
        <f>IFERROR(VLOOKUP(C21&amp;E21,リスト!$A$2:$E$100,4,FALSE),"")</f>
        <v/>
      </c>
      <c r="G21" s="11" t="s">
        <v>6</v>
      </c>
      <c r="H21" s="2"/>
    </row>
    <row r="22" spans="1:8" ht="22.5" customHeight="1" x14ac:dyDescent="0.2">
      <c r="A22" s="2"/>
      <c r="B22" s="10" t="str">
        <f>IFERROR(VLOOKUP(C22&amp;E22,リスト!$A$2:$E$100,5,FALSE),"")</f>
        <v/>
      </c>
      <c r="C22" s="2"/>
      <c r="D22" s="1" t="s">
        <v>4</v>
      </c>
      <c r="E22" s="2"/>
      <c r="F22" s="10" t="str">
        <f>IFERROR(VLOOKUP(C22&amp;E22,リスト!$A$2:$E$100,4,FALSE),"")</f>
        <v/>
      </c>
      <c r="G22" s="11" t="s">
        <v>6</v>
      </c>
      <c r="H22" s="2"/>
    </row>
    <row r="23" spans="1:8" ht="22.5" customHeight="1" x14ac:dyDescent="0.2">
      <c r="A23" s="2"/>
      <c r="B23" s="10" t="str">
        <f>IFERROR(VLOOKUP(C23&amp;E23,リスト!$A$2:$E$100,5,FALSE),"")</f>
        <v/>
      </c>
      <c r="C23" s="2"/>
      <c r="D23" s="1" t="s">
        <v>4</v>
      </c>
      <c r="E23" s="2"/>
      <c r="F23" s="10" t="str">
        <f>IFERROR(VLOOKUP(C23&amp;E23,リスト!$A$2:$E$100,4,FALSE),"")</f>
        <v/>
      </c>
      <c r="G23" s="11" t="s">
        <v>6</v>
      </c>
      <c r="H23" s="2"/>
    </row>
    <row r="24" spans="1:8" ht="22.5" customHeight="1" x14ac:dyDescent="0.2">
      <c r="A24" s="2"/>
      <c r="B24" s="10" t="str">
        <f>IFERROR(VLOOKUP(C24&amp;E24,リスト!$A$2:$E$100,5,FALSE),"")</f>
        <v/>
      </c>
      <c r="C24" s="2"/>
      <c r="D24" s="1" t="s">
        <v>4</v>
      </c>
      <c r="E24" s="2"/>
      <c r="F24" s="10" t="str">
        <f>IFERROR(VLOOKUP(C24&amp;E24,リスト!$A$2:$E$100,4,FALSE),"")</f>
        <v/>
      </c>
      <c r="G24" s="11" t="s">
        <v>6</v>
      </c>
      <c r="H24" s="2"/>
    </row>
    <row r="25" spans="1:8" ht="22.5" customHeight="1" x14ac:dyDescent="0.2">
      <c r="A25" s="2"/>
      <c r="B25" s="10" t="str">
        <f>IFERROR(VLOOKUP(C25&amp;E25,リスト!$A$2:$E$100,5,FALSE),"")</f>
        <v/>
      </c>
      <c r="C25" s="2"/>
      <c r="D25" s="1" t="s">
        <v>4</v>
      </c>
      <c r="E25" s="2"/>
      <c r="F25" s="10" t="str">
        <f>IFERROR(VLOOKUP(C25&amp;E25,リスト!$A$2:$E$100,4,FALSE),"")</f>
        <v/>
      </c>
      <c r="G25" s="11" t="s">
        <v>6</v>
      </c>
      <c r="H25" s="2"/>
    </row>
    <row r="26" spans="1:8" ht="22.5" customHeight="1" x14ac:dyDescent="0.2">
      <c r="A26" s="2"/>
      <c r="B26" s="10" t="str">
        <f>IFERROR(VLOOKUP(C26&amp;E26,リスト!$A$2:$E$100,5,FALSE),"")</f>
        <v/>
      </c>
      <c r="C26" s="2"/>
      <c r="D26" s="6" t="s">
        <v>4</v>
      </c>
      <c r="E26" s="2"/>
      <c r="F26" s="16" t="str">
        <f>IFERROR(VLOOKUP(C26&amp;E26,リスト!$A$2:$E$100,4,FALSE),"")</f>
        <v/>
      </c>
      <c r="G26" s="12" t="s">
        <v>6</v>
      </c>
      <c r="H26" s="2"/>
    </row>
    <row r="27" spans="1:8" ht="22.5" customHeight="1" x14ac:dyDescent="0.2">
      <c r="C27" s="22" t="s">
        <v>5</v>
      </c>
      <c r="D27" s="22"/>
      <c r="E27" s="22"/>
      <c r="F27" s="17">
        <f>SUM(F5:F26)</f>
        <v>0</v>
      </c>
      <c r="G27" s="13" t="s">
        <v>6</v>
      </c>
    </row>
    <row r="28" spans="1:8" ht="22.5" customHeight="1" x14ac:dyDescent="0.2">
      <c r="A28" s="19" t="s">
        <v>7</v>
      </c>
      <c r="B28" s="19"/>
      <c r="C28" s="19"/>
      <c r="D28" s="19"/>
      <c r="E28" s="19"/>
    </row>
    <row r="29" spans="1:8" ht="22.5" customHeight="1" x14ac:dyDescent="0.2">
      <c r="A29" s="9"/>
      <c r="B29" s="9"/>
      <c r="C29" s="9"/>
      <c r="D29" s="9"/>
      <c r="E29" s="9"/>
    </row>
    <row r="30" spans="1:8" ht="18.75" customHeight="1" x14ac:dyDescent="0.2">
      <c r="E30" s="20" t="s">
        <v>48</v>
      </c>
      <c r="F30" s="20"/>
      <c r="G30" s="20"/>
      <c r="H30" s="20"/>
    </row>
    <row r="31" spans="1:8" ht="18.75" customHeight="1" x14ac:dyDescent="0.2">
      <c r="E31" s="23" t="s">
        <v>50</v>
      </c>
      <c r="F31" s="23"/>
      <c r="G31" s="23"/>
      <c r="H31" s="23"/>
    </row>
    <row r="32" spans="1:8" ht="18.75" customHeight="1" x14ac:dyDescent="0.2">
      <c r="E32" s="23" t="s">
        <v>51</v>
      </c>
      <c r="F32" s="23"/>
      <c r="G32" s="23"/>
      <c r="H32" s="23"/>
    </row>
    <row r="33" spans="5:8" ht="18.75" customHeight="1" x14ac:dyDescent="0.2">
      <c r="E33" s="23" t="s">
        <v>26</v>
      </c>
      <c r="F33" s="23"/>
      <c r="G33" s="23"/>
      <c r="H33" s="23"/>
    </row>
  </sheetData>
  <mergeCells count="10">
    <mergeCell ref="E31:H31"/>
    <mergeCell ref="E32:H32"/>
    <mergeCell ref="E33:H33"/>
    <mergeCell ref="F4:G4"/>
    <mergeCell ref="A3:B3"/>
    <mergeCell ref="A2:H2"/>
    <mergeCell ref="A28:E28"/>
    <mergeCell ref="E30:H30"/>
    <mergeCell ref="C4:E4"/>
    <mergeCell ref="C27:E27"/>
  </mergeCells>
  <phoneticPr fontId="1"/>
  <pageMargins left="0.70866141732283472" right="0.70866141732283472" top="0.34" bottom="0.27" header="0.2" footer="0.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66481EB-3E13-4B00-9929-B4FBF64A5233}">
          <x14:formula1>
            <xm:f>リスト!$G$2:$G$7</xm:f>
          </x14:formula1>
          <xm:sqref>C5:C26 E5:E26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4454-F3EF-4617-A955-A52D54116512}">
  <sheetPr>
    <pageSetUpPr fitToPage="1"/>
  </sheetPr>
  <dimension ref="A1:H33"/>
  <sheetViews>
    <sheetView topLeftCell="A13" zoomScaleNormal="100" workbookViewId="0">
      <selection activeCell="H29" sqref="H29"/>
    </sheetView>
  </sheetViews>
  <sheetFormatPr defaultColWidth="9" defaultRowHeight="13" x14ac:dyDescent="0.2"/>
  <cols>
    <col min="1" max="1" width="8.36328125" customWidth="1"/>
    <col min="2" max="2" width="9.7265625" customWidth="1"/>
    <col min="3" max="3" width="15" customWidth="1"/>
    <col min="4" max="4" width="3.7265625" customWidth="1"/>
    <col min="5" max="5" width="15" customWidth="1"/>
    <col min="6" max="6" width="7.7265625" customWidth="1"/>
    <col min="7" max="7" width="2.90625" customWidth="1"/>
    <col min="8" max="8" width="22.08984375" customWidth="1"/>
  </cols>
  <sheetData>
    <row r="1" spans="1:8" ht="22.5" customHeight="1" x14ac:dyDescent="0.2">
      <c r="A1" s="9"/>
    </row>
    <row r="2" spans="1:8" ht="52.5" customHeight="1" x14ac:dyDescent="0.2">
      <c r="A2" s="18" t="s">
        <v>24</v>
      </c>
      <c r="B2" s="18"/>
      <c r="C2" s="18"/>
      <c r="D2" s="18"/>
      <c r="E2" s="18"/>
      <c r="F2" s="18"/>
      <c r="G2" s="18"/>
      <c r="H2" s="18"/>
    </row>
    <row r="3" spans="1:8" ht="18.75" customHeight="1" x14ac:dyDescent="0.2">
      <c r="A3" s="26" t="s">
        <v>27</v>
      </c>
      <c r="B3" s="26"/>
    </row>
    <row r="4" spans="1:8" s="4" customFormat="1" ht="22.5" customHeight="1" x14ac:dyDescent="0.2">
      <c r="A4" s="3" t="s">
        <v>0</v>
      </c>
      <c r="B4" s="3" t="s">
        <v>25</v>
      </c>
      <c r="C4" s="21" t="s">
        <v>1</v>
      </c>
      <c r="D4" s="21"/>
      <c r="E4" s="21"/>
      <c r="F4" s="27" t="s">
        <v>2</v>
      </c>
      <c r="G4" s="28"/>
      <c r="H4" s="3" t="s">
        <v>3</v>
      </c>
    </row>
    <row r="5" spans="1:8" ht="22.5" customHeight="1" x14ac:dyDescent="0.2">
      <c r="A5" s="15">
        <v>44656</v>
      </c>
      <c r="B5" s="10" t="str">
        <f>IFERROR(VLOOKUP(C5&amp;E5,リスト!$A$2:$E$10,5,FALSE),"")</f>
        <v>リニモ</v>
      </c>
      <c r="C5" s="2" t="s">
        <v>20</v>
      </c>
      <c r="D5" s="1" t="s">
        <v>4</v>
      </c>
      <c r="E5" s="2" t="s">
        <v>18</v>
      </c>
      <c r="F5" s="10">
        <f>IFERROR(VLOOKUP(C5&amp;E5,リスト!$A$2:$E$10,4,FALSE),"")</f>
        <v>360</v>
      </c>
      <c r="G5" s="11" t="s">
        <v>6</v>
      </c>
      <c r="H5" s="2"/>
    </row>
    <row r="6" spans="1:8" ht="22.5" customHeight="1" x14ac:dyDescent="0.2">
      <c r="A6" s="15">
        <v>44656</v>
      </c>
      <c r="B6" s="10" t="str">
        <f>IFERROR(VLOOKUP(C6&amp;E6,リスト!$A$2:$E$10,5,FALSE),"")</f>
        <v>地下鉄</v>
      </c>
      <c r="C6" s="2" t="s">
        <v>18</v>
      </c>
      <c r="D6" s="1" t="s">
        <v>4</v>
      </c>
      <c r="E6" s="2" t="s">
        <v>19</v>
      </c>
      <c r="F6" s="10">
        <f>IFERROR(VLOOKUP(C6&amp;E6,リスト!$A$2:$E$10,4,FALSE),"")</f>
        <v>270</v>
      </c>
      <c r="G6" s="11" t="s">
        <v>6</v>
      </c>
      <c r="H6" s="2"/>
    </row>
    <row r="7" spans="1:8" ht="22.5" customHeight="1" x14ac:dyDescent="0.2">
      <c r="A7" s="15">
        <v>44656</v>
      </c>
      <c r="B7" s="10" t="str">
        <f>IFERROR(VLOOKUP(C7&amp;E7,リスト!$A$2:$E$10,5,FALSE),"")</f>
        <v>地下鉄</v>
      </c>
      <c r="C7" s="2" t="s">
        <v>19</v>
      </c>
      <c r="D7" s="1" t="s">
        <v>4</v>
      </c>
      <c r="E7" s="2" t="s">
        <v>18</v>
      </c>
      <c r="F7" s="10">
        <f>IFERROR(VLOOKUP(C7&amp;E7,リスト!$A$2:$E$10,4,FALSE),"")</f>
        <v>270</v>
      </c>
      <c r="G7" s="11" t="s">
        <v>6</v>
      </c>
      <c r="H7" s="2"/>
    </row>
    <row r="8" spans="1:8" ht="22.5" customHeight="1" x14ac:dyDescent="0.2">
      <c r="A8" s="15">
        <v>44656</v>
      </c>
      <c r="B8" s="10" t="str">
        <f>IFERROR(VLOOKUP(C8&amp;E8,リスト!$A$2:$E$10,5,FALSE),"")</f>
        <v>リニモ</v>
      </c>
      <c r="C8" s="2" t="s">
        <v>18</v>
      </c>
      <c r="D8" s="1" t="s">
        <v>4</v>
      </c>
      <c r="E8" s="2" t="s">
        <v>20</v>
      </c>
      <c r="F8" s="10">
        <f>IFERROR(VLOOKUP(C8&amp;E8,リスト!$A$2:$E$10,4,FALSE),"")</f>
        <v>360</v>
      </c>
      <c r="G8" s="11" t="s">
        <v>6</v>
      </c>
      <c r="H8" s="2"/>
    </row>
    <row r="9" spans="1:8" ht="22.5" customHeight="1" x14ac:dyDescent="0.2">
      <c r="A9" s="15">
        <v>44664</v>
      </c>
      <c r="B9" s="10" t="str">
        <f>IFERROR(VLOOKUP(C9&amp;E9,リスト!$A$2:$E$10,5,FALSE),"")</f>
        <v>リニモ</v>
      </c>
      <c r="C9" s="2" t="s">
        <v>21</v>
      </c>
      <c r="D9" s="1" t="s">
        <v>4</v>
      </c>
      <c r="E9" s="2" t="s">
        <v>18</v>
      </c>
      <c r="F9" s="10">
        <v>0</v>
      </c>
      <c r="G9" s="11" t="s">
        <v>6</v>
      </c>
      <c r="H9" s="2" t="s">
        <v>30</v>
      </c>
    </row>
    <row r="10" spans="1:8" ht="22.5" customHeight="1" x14ac:dyDescent="0.2">
      <c r="A10" s="15">
        <v>44664</v>
      </c>
      <c r="B10" s="10" t="str">
        <f>IFERROR(VLOOKUP(C10&amp;E10,リスト!$A$2:$E$10,5,FALSE),"")</f>
        <v>地下鉄</v>
      </c>
      <c r="C10" s="2" t="s">
        <v>18</v>
      </c>
      <c r="D10" s="1" t="s">
        <v>4</v>
      </c>
      <c r="E10" s="2" t="s">
        <v>19</v>
      </c>
      <c r="F10" s="10">
        <f>IFERROR(VLOOKUP(C10&amp;E10,リスト!$A$2:$E$10,4,FALSE),"")</f>
        <v>270</v>
      </c>
      <c r="G10" s="11" t="s">
        <v>6</v>
      </c>
      <c r="H10" s="2"/>
    </row>
    <row r="11" spans="1:8" ht="22.5" customHeight="1" x14ac:dyDescent="0.2">
      <c r="A11" s="15">
        <v>44664</v>
      </c>
      <c r="B11" s="10" t="str">
        <f>IFERROR(VLOOKUP(C11&amp;E11,リスト!$A$2:$E$10,5,FALSE),"")</f>
        <v>地下鉄</v>
      </c>
      <c r="C11" s="2" t="s">
        <v>19</v>
      </c>
      <c r="D11" s="1" t="s">
        <v>4</v>
      </c>
      <c r="E11" s="2" t="s">
        <v>18</v>
      </c>
      <c r="F11" s="10">
        <f>IFERROR(VLOOKUP(C11&amp;E11,リスト!$A$2:$E$10,4,FALSE),"")</f>
        <v>270</v>
      </c>
      <c r="G11" s="11" t="s">
        <v>6</v>
      </c>
      <c r="H11" s="2"/>
    </row>
    <row r="12" spans="1:8" ht="22.5" customHeight="1" x14ac:dyDescent="0.2">
      <c r="A12" s="15">
        <v>44664</v>
      </c>
      <c r="B12" s="10" t="str">
        <f>IFERROR(VLOOKUP(C12&amp;E12,リスト!$A$2:$E$10,5,FALSE),"")</f>
        <v>リニモ</v>
      </c>
      <c r="C12" s="2" t="s">
        <v>18</v>
      </c>
      <c r="D12" s="1" t="s">
        <v>4</v>
      </c>
      <c r="E12" s="2" t="s">
        <v>20</v>
      </c>
      <c r="F12" s="10">
        <f>IFERROR(VLOOKUP(C12&amp;E12,リスト!$A$2:$E$10,4,FALSE),"")</f>
        <v>360</v>
      </c>
      <c r="G12" s="11" t="s">
        <v>6</v>
      </c>
      <c r="H12" s="2"/>
    </row>
    <row r="13" spans="1:8" ht="22.5" customHeight="1" x14ac:dyDescent="0.2">
      <c r="A13" s="15">
        <v>44665</v>
      </c>
      <c r="B13" s="10" t="s">
        <v>44</v>
      </c>
      <c r="C13" s="2" t="s">
        <v>28</v>
      </c>
      <c r="D13" s="1" t="s">
        <v>4</v>
      </c>
      <c r="E13" s="2" t="s">
        <v>18</v>
      </c>
      <c r="F13" s="10">
        <v>240</v>
      </c>
      <c r="G13" s="11" t="s">
        <v>6</v>
      </c>
      <c r="H13" s="2" t="s">
        <v>47</v>
      </c>
    </row>
    <row r="14" spans="1:8" ht="22.5" customHeight="1" x14ac:dyDescent="0.2">
      <c r="A14" s="15">
        <v>44665</v>
      </c>
      <c r="B14" s="10" t="s">
        <v>44</v>
      </c>
      <c r="C14" s="2" t="s">
        <v>18</v>
      </c>
      <c r="D14" s="1" t="s">
        <v>4</v>
      </c>
      <c r="E14" s="2" t="s">
        <v>29</v>
      </c>
      <c r="F14" s="10">
        <v>300</v>
      </c>
      <c r="G14" s="11" t="s">
        <v>6</v>
      </c>
      <c r="H14" s="2" t="s">
        <v>46</v>
      </c>
    </row>
    <row r="15" spans="1:8" ht="22.5" customHeight="1" x14ac:dyDescent="0.2">
      <c r="A15" s="2"/>
      <c r="B15" s="2"/>
      <c r="C15" s="2"/>
      <c r="D15" s="1"/>
      <c r="E15" s="2"/>
      <c r="F15" s="10"/>
      <c r="G15" s="11"/>
      <c r="H15" s="2"/>
    </row>
    <row r="16" spans="1:8" ht="22.5" customHeight="1" x14ac:dyDescent="0.2">
      <c r="A16" s="2"/>
      <c r="B16" s="2"/>
      <c r="C16" s="2"/>
      <c r="D16" s="1"/>
      <c r="E16" s="2"/>
      <c r="F16" s="10"/>
      <c r="G16" s="11"/>
      <c r="H16" s="2"/>
    </row>
    <row r="17" spans="1:8" ht="22.5" customHeight="1" x14ac:dyDescent="0.2">
      <c r="A17" s="2"/>
      <c r="B17" s="2"/>
      <c r="C17" s="2"/>
      <c r="D17" s="1"/>
      <c r="E17" s="2"/>
      <c r="F17" s="10"/>
      <c r="G17" s="11"/>
      <c r="H17" s="2"/>
    </row>
    <row r="18" spans="1:8" ht="22.5" customHeight="1" x14ac:dyDescent="0.2">
      <c r="A18" s="2"/>
      <c r="B18" s="2"/>
      <c r="C18" s="2"/>
      <c r="D18" s="1"/>
      <c r="E18" s="2"/>
      <c r="F18" s="10"/>
      <c r="G18" s="11"/>
      <c r="H18" s="2"/>
    </row>
    <row r="19" spans="1:8" ht="22.5" customHeight="1" x14ac:dyDescent="0.2">
      <c r="A19" s="2"/>
      <c r="B19" s="2"/>
      <c r="C19" s="2"/>
      <c r="D19" s="1"/>
      <c r="E19" s="2"/>
      <c r="F19" s="10"/>
      <c r="G19" s="11"/>
      <c r="H19" s="2"/>
    </row>
    <row r="20" spans="1:8" ht="22.5" customHeight="1" x14ac:dyDescent="0.2">
      <c r="A20" s="2"/>
      <c r="B20" s="2"/>
      <c r="C20" s="2"/>
      <c r="D20" s="1"/>
      <c r="E20" s="2"/>
      <c r="F20" s="10"/>
      <c r="G20" s="11"/>
      <c r="H20" s="2"/>
    </row>
    <row r="21" spans="1:8" ht="22.5" customHeight="1" x14ac:dyDescent="0.2">
      <c r="A21" s="2"/>
      <c r="B21" s="2"/>
      <c r="C21" s="2"/>
      <c r="D21" s="1"/>
      <c r="E21" s="2"/>
      <c r="F21" s="10"/>
      <c r="G21" s="11"/>
      <c r="H21" s="2"/>
    </row>
    <row r="22" spans="1:8" ht="22.5" customHeight="1" x14ac:dyDescent="0.2">
      <c r="A22" s="2"/>
      <c r="B22" s="2"/>
      <c r="C22" s="2"/>
      <c r="D22" s="1"/>
      <c r="E22" s="2"/>
      <c r="F22" s="10"/>
      <c r="G22" s="11"/>
      <c r="H22" s="2"/>
    </row>
    <row r="23" spans="1:8" ht="22.5" customHeight="1" x14ac:dyDescent="0.2">
      <c r="A23" s="2"/>
      <c r="B23" s="2"/>
      <c r="C23" s="2"/>
      <c r="D23" s="1"/>
      <c r="E23" s="2"/>
      <c r="F23" s="10"/>
      <c r="G23" s="11"/>
      <c r="H23" s="2"/>
    </row>
    <row r="24" spans="1:8" ht="22.5" customHeight="1" x14ac:dyDescent="0.2">
      <c r="A24" s="2"/>
      <c r="B24" s="2"/>
      <c r="C24" s="2"/>
      <c r="D24" s="1"/>
      <c r="E24" s="2"/>
      <c r="F24" s="10"/>
      <c r="G24" s="11"/>
      <c r="H24" s="2"/>
    </row>
    <row r="25" spans="1:8" ht="22.5" customHeight="1" x14ac:dyDescent="0.2">
      <c r="A25" s="2"/>
      <c r="B25" s="2"/>
      <c r="C25" s="2"/>
      <c r="D25" s="1"/>
      <c r="E25" s="2"/>
      <c r="F25" s="10"/>
      <c r="G25" s="11"/>
      <c r="H25" s="2"/>
    </row>
    <row r="26" spans="1:8" ht="22.5" customHeight="1" x14ac:dyDescent="0.2">
      <c r="A26" s="2"/>
      <c r="B26" s="2"/>
      <c r="C26" s="5"/>
      <c r="D26" s="6"/>
      <c r="E26" s="5"/>
      <c r="F26" s="10"/>
      <c r="G26" s="12"/>
      <c r="H26" s="2"/>
    </row>
    <row r="27" spans="1:8" ht="22.5" customHeight="1" x14ac:dyDescent="0.2">
      <c r="C27" s="22" t="s">
        <v>5</v>
      </c>
      <c r="D27" s="22"/>
      <c r="E27" s="22"/>
      <c r="F27" s="14">
        <f>SUM(F5:F17)</f>
        <v>2700</v>
      </c>
      <c r="G27" s="13" t="s">
        <v>6</v>
      </c>
    </row>
    <row r="28" spans="1:8" ht="22.5" customHeight="1" x14ac:dyDescent="0.2">
      <c r="A28" s="19" t="s">
        <v>7</v>
      </c>
      <c r="B28" s="19"/>
      <c r="C28" s="19"/>
      <c r="D28" s="19"/>
      <c r="E28" s="19"/>
    </row>
    <row r="29" spans="1:8" ht="22.5" customHeight="1" x14ac:dyDescent="0.2">
      <c r="A29" s="9"/>
      <c r="B29" s="9"/>
      <c r="C29" s="9"/>
      <c r="D29" s="9"/>
      <c r="E29" s="9"/>
    </row>
    <row r="30" spans="1:8" ht="18.75" customHeight="1" x14ac:dyDescent="0.2">
      <c r="E30" s="20" t="s">
        <v>48</v>
      </c>
      <c r="F30" s="20"/>
      <c r="G30" s="20"/>
      <c r="H30" s="20"/>
    </row>
    <row r="31" spans="1:8" ht="18.75" customHeight="1" x14ac:dyDescent="0.2">
      <c r="E31" s="23" t="s">
        <v>52</v>
      </c>
      <c r="F31" s="23"/>
      <c r="G31" s="23"/>
      <c r="H31" s="23"/>
    </row>
    <row r="32" spans="1:8" ht="18.75" customHeight="1" x14ac:dyDescent="0.2">
      <c r="E32" s="23" t="s">
        <v>49</v>
      </c>
      <c r="F32" s="23"/>
      <c r="G32" s="23"/>
      <c r="H32" s="23"/>
    </row>
    <row r="33" spans="5:8" ht="18.75" customHeight="1" x14ac:dyDescent="0.2">
      <c r="E33" s="23" t="s">
        <v>26</v>
      </c>
      <c r="F33" s="23"/>
      <c r="G33" s="23"/>
      <c r="H33" s="23"/>
    </row>
  </sheetData>
  <mergeCells count="10">
    <mergeCell ref="E33:H33"/>
    <mergeCell ref="A2:H2"/>
    <mergeCell ref="A3:B3"/>
    <mergeCell ref="C4:E4"/>
    <mergeCell ref="F4:G4"/>
    <mergeCell ref="C27:E27"/>
    <mergeCell ref="A28:E28"/>
    <mergeCell ref="E30:H30"/>
    <mergeCell ref="E31:H31"/>
    <mergeCell ref="E32:H32"/>
  </mergeCells>
  <phoneticPr fontId="8"/>
  <pageMargins left="0.70866141732283472" right="0.70866141732283472" top="0.34" bottom="0.27" header="0.2" footer="0.2"/>
  <pageSetup paperSize="9" scale="9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6BD26AA9-57FC-41F8-81B6-DF9A3FA86C1F}">
          <x14:formula1>
            <xm:f>リスト!$B$1:$B$10</xm:f>
          </x14:formula1>
          <xm:sqref>C5:C26 E5:E26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workbookViewId="0">
      <selection activeCell="A29" sqref="A29"/>
    </sheetView>
  </sheetViews>
  <sheetFormatPr defaultRowHeight="13" x14ac:dyDescent="0.2"/>
  <cols>
    <col min="1" max="1" width="104.90625" customWidth="1"/>
  </cols>
  <sheetData>
    <row r="1" spans="1:1" ht="16.5" x14ac:dyDescent="0.2">
      <c r="A1" s="8" t="s">
        <v>12</v>
      </c>
    </row>
    <row r="3" spans="1:1" s="7" customFormat="1" x14ac:dyDescent="0.2">
      <c r="A3" s="7" t="s">
        <v>9</v>
      </c>
    </row>
    <row r="4" spans="1:1" x14ac:dyDescent="0.2">
      <c r="A4" t="s">
        <v>17</v>
      </c>
    </row>
    <row r="6" spans="1:1" s="7" customFormat="1" x14ac:dyDescent="0.2">
      <c r="A6" s="7" t="s">
        <v>8</v>
      </c>
    </row>
    <row r="7" spans="1:1" s="7" customFormat="1" x14ac:dyDescent="0.2">
      <c r="A7" t="s">
        <v>13</v>
      </c>
    </row>
    <row r="8" spans="1:1" x14ac:dyDescent="0.2">
      <c r="A8" t="s">
        <v>14</v>
      </c>
    </row>
    <row r="9" spans="1:1" x14ac:dyDescent="0.2">
      <c r="A9" t="s">
        <v>15</v>
      </c>
    </row>
    <row r="10" spans="1:1" x14ac:dyDescent="0.2">
      <c r="A10" t="s">
        <v>11</v>
      </c>
    </row>
    <row r="12" spans="1:1" x14ac:dyDescent="0.2">
      <c r="A12" t="s">
        <v>10</v>
      </c>
    </row>
    <row r="13" spans="1:1" x14ac:dyDescent="0.2">
      <c r="A13" t="s">
        <v>16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selection activeCell="G15" sqref="G15"/>
    </sheetView>
  </sheetViews>
  <sheetFormatPr defaultRowHeight="13" x14ac:dyDescent="0.2"/>
  <cols>
    <col min="1" max="1" width="25.453125" bestFit="1" customWidth="1"/>
    <col min="2" max="3" width="15.6328125" customWidth="1"/>
    <col min="5" max="5" width="11.26953125" customWidth="1"/>
    <col min="7" max="7" width="9.08984375" customWidth="1"/>
  </cols>
  <sheetData>
    <row r="1" spans="1:7" x14ac:dyDescent="0.2">
      <c r="A1" t="s">
        <v>39</v>
      </c>
      <c r="B1" t="s">
        <v>40</v>
      </c>
      <c r="C1" t="s">
        <v>41</v>
      </c>
      <c r="D1" t="s">
        <v>42</v>
      </c>
      <c r="E1" t="s">
        <v>43</v>
      </c>
    </row>
    <row r="2" spans="1:7" x14ac:dyDescent="0.2">
      <c r="A2" t="str">
        <f>B2&amp;C2</f>
        <v>陶磁資料館南藤が丘</v>
      </c>
      <c r="B2" t="s">
        <v>20</v>
      </c>
      <c r="C2" t="s">
        <v>34</v>
      </c>
      <c r="D2">
        <v>360</v>
      </c>
      <c r="E2" t="s">
        <v>32</v>
      </c>
      <c r="G2" t="s">
        <v>18</v>
      </c>
    </row>
    <row r="3" spans="1:7" x14ac:dyDescent="0.2">
      <c r="A3" t="str">
        <f>B3&amp;C3</f>
        <v>藤が丘陶磁資料館南</v>
      </c>
      <c r="B3" t="s">
        <v>34</v>
      </c>
      <c r="C3" t="s">
        <v>35</v>
      </c>
      <c r="D3">
        <v>360</v>
      </c>
      <c r="E3" t="s">
        <v>32</v>
      </c>
      <c r="G3" t="s">
        <v>19</v>
      </c>
    </row>
    <row r="4" spans="1:7" x14ac:dyDescent="0.2">
      <c r="A4" t="str">
        <f t="shared" ref="A4:A11" si="0">B4&amp;C4</f>
        <v>杁ヶ池公園藤が丘</v>
      </c>
      <c r="B4" t="s">
        <v>21</v>
      </c>
      <c r="C4" t="s">
        <v>34</v>
      </c>
      <c r="D4">
        <v>240</v>
      </c>
      <c r="E4" t="s">
        <v>32</v>
      </c>
      <c r="G4" t="s">
        <v>22</v>
      </c>
    </row>
    <row r="5" spans="1:7" x14ac:dyDescent="0.2">
      <c r="A5" t="str">
        <f t="shared" si="0"/>
        <v>藤が丘杁ヶ池公園</v>
      </c>
      <c r="B5" t="s">
        <v>34</v>
      </c>
      <c r="C5" t="s">
        <v>38</v>
      </c>
      <c r="D5">
        <v>240</v>
      </c>
      <c r="E5" t="s">
        <v>32</v>
      </c>
      <c r="G5" t="s">
        <v>23</v>
      </c>
    </row>
    <row r="6" spans="1:7" x14ac:dyDescent="0.2">
      <c r="A6" t="str">
        <f t="shared" si="0"/>
        <v>名古屋大学藤が丘</v>
      </c>
      <c r="B6" t="s">
        <v>19</v>
      </c>
      <c r="C6" t="s">
        <v>34</v>
      </c>
      <c r="D6">
        <v>270</v>
      </c>
      <c r="E6" t="s">
        <v>33</v>
      </c>
      <c r="G6" t="s">
        <v>20</v>
      </c>
    </row>
    <row r="7" spans="1:7" x14ac:dyDescent="0.2">
      <c r="A7" t="str">
        <f t="shared" si="0"/>
        <v>藤が丘名古屋大学</v>
      </c>
      <c r="B7" t="s">
        <v>18</v>
      </c>
      <c r="C7" t="s">
        <v>36</v>
      </c>
      <c r="D7">
        <v>270</v>
      </c>
      <c r="E7" t="s">
        <v>33</v>
      </c>
      <c r="G7" t="s">
        <v>21</v>
      </c>
    </row>
    <row r="8" spans="1:7" x14ac:dyDescent="0.2">
      <c r="A8" t="str">
        <f t="shared" si="0"/>
        <v>本山藤が丘</v>
      </c>
      <c r="B8" t="s">
        <v>22</v>
      </c>
      <c r="C8" t="s">
        <v>34</v>
      </c>
      <c r="D8">
        <v>240</v>
      </c>
      <c r="E8" t="s">
        <v>33</v>
      </c>
    </row>
    <row r="9" spans="1:7" x14ac:dyDescent="0.2">
      <c r="A9" t="str">
        <f t="shared" si="0"/>
        <v>藤が丘本山</v>
      </c>
      <c r="B9" t="s">
        <v>18</v>
      </c>
      <c r="C9" t="s">
        <v>37</v>
      </c>
      <c r="D9">
        <v>240</v>
      </c>
      <c r="E9" t="s">
        <v>33</v>
      </c>
    </row>
    <row r="10" spans="1:7" x14ac:dyDescent="0.2">
      <c r="A10" t="str">
        <f t="shared" si="0"/>
        <v>東山公園藤が丘</v>
      </c>
      <c r="B10" t="s">
        <v>23</v>
      </c>
      <c r="C10" t="s">
        <v>34</v>
      </c>
      <c r="D10">
        <v>240</v>
      </c>
      <c r="E10" t="s">
        <v>33</v>
      </c>
    </row>
    <row r="11" spans="1:7" x14ac:dyDescent="0.2">
      <c r="A11" t="str">
        <f t="shared" si="0"/>
        <v>藤が丘東山公園</v>
      </c>
      <c r="B11" t="s">
        <v>18</v>
      </c>
      <c r="C11" t="s">
        <v>45</v>
      </c>
      <c r="D11">
        <v>240</v>
      </c>
      <c r="E11" t="s">
        <v>33</v>
      </c>
    </row>
  </sheetData>
  <phoneticPr fontId="8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立替払（交通費）請求書</vt:lpstr>
      <vt:lpstr>記入例</vt:lpstr>
      <vt:lpstr>説明</vt:lpstr>
      <vt:lpstr>リスト</vt:lpstr>
    </vt:vector>
  </TitlesOfParts>
  <Company>名古屋大学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D5270user</dc:creator>
  <cp:lastModifiedBy>船橋 典子</cp:lastModifiedBy>
  <cp:lastPrinted>2022-05-11T02:16:07Z</cp:lastPrinted>
  <dcterms:created xsi:type="dcterms:W3CDTF">2011-02-09T09:20:37Z</dcterms:created>
  <dcterms:modified xsi:type="dcterms:W3CDTF">2026-04-13T04:05:38Z</dcterms:modified>
</cp:coreProperties>
</file>